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90" windowHeight="6765"/>
  </bookViews>
  <sheets>
    <sheet name="Sheet1" sheetId="1" r:id="rId1"/>
  </sheets>
  <calcPr calcId="1790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1" l="1"/>
  <c r="G50" i="1" s="1"/>
  <c r="F48" i="1"/>
  <c r="E48" i="1"/>
  <c r="D48" i="1"/>
  <c r="D50" i="1" s="1"/>
  <c r="C48" i="1"/>
  <c r="C50" i="1" s="1"/>
  <c r="B36" i="1"/>
  <c r="B48" i="1" s="1"/>
  <c r="B50" i="1" s="1"/>
  <c r="G32" i="1"/>
  <c r="F32" i="1"/>
  <c r="F50" i="1" s="1"/>
  <c r="D32" i="1"/>
  <c r="C32" i="1"/>
  <c r="B32" i="1"/>
  <c r="E22" i="1"/>
  <c r="E32" i="1" s="1"/>
  <c r="E50" i="1" s="1"/>
</calcChain>
</file>

<file path=xl/sharedStrings.xml><?xml version="1.0" encoding="utf-8"?>
<sst xmlns="http://schemas.openxmlformats.org/spreadsheetml/2006/main" count="73" uniqueCount="59">
  <si>
    <t>OHA Budget Worksheet</t>
  </si>
  <si>
    <t>2015-2016</t>
  </si>
  <si>
    <t>2016-2017</t>
  </si>
  <si>
    <t xml:space="preserve">               2017-2018</t>
  </si>
  <si>
    <r>
      <t xml:space="preserve">        </t>
    </r>
    <r>
      <rPr>
        <b/>
        <sz val="14"/>
        <color theme="1"/>
        <rFont val="Calibri"/>
        <family val="2"/>
        <scheme val="minor"/>
      </rPr>
      <t>2018-2019</t>
    </r>
  </si>
  <si>
    <t>Expense Category</t>
  </si>
  <si>
    <t>Budget</t>
  </si>
  <si>
    <t>Actual</t>
  </si>
  <si>
    <t>YTD 4/1/18</t>
  </si>
  <si>
    <t>Actual 12/1/18</t>
  </si>
  <si>
    <t>Pasture Rent</t>
  </si>
  <si>
    <t>Capital Improvements-EBMUD</t>
  </si>
  <si>
    <t>*Capital Improvements-OHA*</t>
  </si>
  <si>
    <t>**Pasture Hay and Salt</t>
  </si>
  <si>
    <t>Insurance (D&amp;O, liability/auto)</t>
  </si>
  <si>
    <t>Ca Native Grass dues</t>
  </si>
  <si>
    <t>Bay Area Barns and Trails</t>
  </si>
  <si>
    <t>CSHA Dues</t>
  </si>
  <si>
    <t>Education</t>
  </si>
  <si>
    <t>Fences</t>
  </si>
  <si>
    <t>Fly Control</t>
  </si>
  <si>
    <t>Goats</t>
  </si>
  <si>
    <t>Legal Fees</t>
  </si>
  <si>
    <t>Medical Supplies</t>
  </si>
  <si>
    <t>Miscellaneous-gifts, party food</t>
  </si>
  <si>
    <t>Outhouse Maintenance</t>
  </si>
  <si>
    <t>Plumbing</t>
  </si>
  <si>
    <t xml:space="preserve">Refund to Members </t>
  </si>
  <si>
    <t>Rototill the Ring</t>
  </si>
  <si>
    <t>Secretarial</t>
  </si>
  <si>
    <t>Tarps/Hay Coverings</t>
  </si>
  <si>
    <t>Taxes</t>
  </si>
  <si>
    <t>***Tools, Supplies, Repairs</t>
  </si>
  <si>
    <t>Trash &amp; Hauling</t>
  </si>
  <si>
    <t>Utilities</t>
  </si>
  <si>
    <t>Website</t>
  </si>
  <si>
    <t>Weed Removal/Mowing</t>
  </si>
  <si>
    <t>Wormers</t>
  </si>
  <si>
    <t>Bank fees</t>
  </si>
  <si>
    <t>Total Expenses</t>
  </si>
  <si>
    <t>24,043.32 dollars</t>
  </si>
  <si>
    <t xml:space="preserve">                     2017-2018</t>
  </si>
  <si>
    <t xml:space="preserve">                  2018-2019</t>
  </si>
  <si>
    <t>Income</t>
  </si>
  <si>
    <t>Proprietary Member Dues</t>
  </si>
  <si>
    <t>Extra $200 assessment</t>
  </si>
  <si>
    <t>Associate Members</t>
  </si>
  <si>
    <t>Riding partners</t>
  </si>
  <si>
    <t>Late fees</t>
  </si>
  <si>
    <t>Work Hours Owed Fees</t>
  </si>
  <si>
    <t>Hay Purchased by Members</t>
  </si>
  <si>
    <t>?</t>
  </si>
  <si>
    <t>Missed Feedings</t>
  </si>
  <si>
    <t>Member Deposits</t>
  </si>
  <si>
    <t>Other Income</t>
  </si>
  <si>
    <t>Sweatshirts and tshirts</t>
  </si>
  <si>
    <t>Interest earned</t>
  </si>
  <si>
    <t>Total Income</t>
  </si>
  <si>
    <t>Net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</si>
</sst>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\$#,##0_);&quot;($&quot;#,##0\)"/>
    <numFmt numFmtId="165" formatCode="&quot;$&quot;#,##0"/>
    <numFmt numFmtId="166" formatCode="\$#,##0"/>
    <numFmt numFmtId="167" formatCode="[$$-409]#,##0.00;[Red]\-[$$-409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bold"/>
      <charset val="1"/>
    </font>
    <font>
      <b/>
      <sz val="12"/>
      <color rgb="FF000000"/>
      <name val="Arial"/>
      <family val="2"/>
      <charset val="1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Arial"/>
      <family val="2"/>
      <charset val="1"/>
    </font>
    <font>
      <sz val="11"/>
      <color rgb="FFFF0000"/>
      <name val="Helvetica Neue"/>
      <charset val="1"/>
    </font>
    <font>
      <sz val="12"/>
      <name val="Arial"/>
      <family val="2"/>
      <charset val="1"/>
    </font>
    <font>
      <b/>
      <sz val="12"/>
      <color rgb="FF000000"/>
      <name val="Helvetica Neue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Helvetica Neue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C0C0C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1" xfId="0" applyFont="1" applyFill="1" applyBorder="1"/>
    <xf numFmtId="0" fontId="3" fillId="0" borderId="6" xfId="0" applyFont="1" applyBorder="1" applyAlignment="1">
      <alignment horizontal="center" vertical="top"/>
    </xf>
    <xf numFmtId="14" fontId="0" fillId="0" borderId="7" xfId="0" applyNumberFormat="1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5" fillId="2" borderId="4" xfId="0" applyFont="1" applyFill="1" applyBorder="1"/>
    <xf numFmtId="0" fontId="5" fillId="0" borderId="9" xfId="0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 vertical="top"/>
    </xf>
    <xf numFmtId="0" fontId="5" fillId="0" borderId="11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165" fontId="5" fillId="0" borderId="13" xfId="0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6" fillId="2" borderId="15" xfId="0" applyFont="1" applyFill="1" applyBorder="1"/>
    <xf numFmtId="0" fontId="0" fillId="0" borderId="16" xfId="0" applyFont="1" applyBorder="1" applyAlignment="1">
      <alignment vertical="top"/>
    </xf>
    <xf numFmtId="164" fontId="0" fillId="0" borderId="17" xfId="0" applyNumberFormat="1" applyFont="1" applyBorder="1" applyAlignment="1">
      <alignment vertical="top"/>
    </xf>
    <xf numFmtId="164" fontId="6" fillId="0" borderId="18" xfId="0" applyNumberFormat="1" applyFont="1" applyBorder="1" applyAlignment="1">
      <alignment vertical="top"/>
    </xf>
    <xf numFmtId="164" fontId="6" fillId="0" borderId="19" xfId="0" applyNumberFormat="1" applyFont="1" applyBorder="1" applyAlignment="1">
      <alignment vertical="top"/>
    </xf>
    <xf numFmtId="164" fontId="6" fillId="0" borderId="20" xfId="0" applyNumberFormat="1" applyFont="1" applyBorder="1" applyAlignment="1">
      <alignment vertical="top"/>
    </xf>
    <xf numFmtId="165" fontId="0" fillId="0" borderId="17" xfId="0" applyNumberFormat="1" applyFont="1" applyBorder="1" applyAlignment="1">
      <alignment vertical="top"/>
    </xf>
    <xf numFmtId="3" fontId="0" fillId="3" borderId="14" xfId="0" applyNumberFormat="1" applyFont="1" applyFill="1" applyBorder="1" applyAlignment="1">
      <alignment vertical="top"/>
    </xf>
    <xf numFmtId="0" fontId="0" fillId="0" borderId="14" xfId="0" applyFont="1" applyBorder="1" applyAlignment="1">
      <alignment vertical="top"/>
    </xf>
    <xf numFmtId="0" fontId="6" fillId="2" borderId="21" xfId="0" applyFont="1" applyFill="1" applyBorder="1"/>
    <xf numFmtId="0" fontId="0" fillId="0" borderId="22" xfId="0" applyFont="1" applyBorder="1" applyAlignment="1">
      <alignment vertical="top"/>
    </xf>
    <xf numFmtId="164" fontId="0" fillId="2" borderId="23" xfId="0" applyNumberFormat="1" applyFont="1" applyFill="1" applyBorder="1" applyAlignment="1">
      <alignment vertical="top"/>
    </xf>
    <xf numFmtId="164" fontId="6" fillId="0" borderId="24" xfId="0" applyNumberFormat="1" applyFont="1" applyBorder="1" applyAlignment="1">
      <alignment vertical="top"/>
    </xf>
    <xf numFmtId="164" fontId="6" fillId="0" borderId="25" xfId="0" applyNumberFormat="1" applyFont="1" applyBorder="1" applyAlignment="1">
      <alignment vertical="top"/>
    </xf>
    <xf numFmtId="165" fontId="7" fillId="0" borderId="26" xfId="1" applyNumberFormat="1" applyFont="1" applyBorder="1"/>
    <xf numFmtId="165" fontId="0" fillId="0" borderId="23" xfId="0" applyNumberFormat="1" applyFont="1" applyBorder="1" applyAlignment="1">
      <alignment vertical="top"/>
    </xf>
    <xf numFmtId="3" fontId="7" fillId="3" borderId="14" xfId="0" applyNumberFormat="1" applyFont="1" applyFill="1" applyBorder="1" applyAlignment="1">
      <alignment vertical="top"/>
    </xf>
    <xf numFmtId="0" fontId="6" fillId="2" borderId="27" xfId="0" applyFont="1" applyFill="1" applyBorder="1"/>
    <xf numFmtId="0" fontId="0" fillId="0" borderId="28" xfId="0" applyFont="1" applyBorder="1" applyAlignment="1">
      <alignment vertical="top"/>
    </xf>
    <xf numFmtId="164" fontId="0" fillId="2" borderId="29" xfId="0" applyNumberFormat="1" applyFont="1" applyFill="1" applyBorder="1" applyAlignment="1">
      <alignment vertical="top"/>
    </xf>
    <xf numFmtId="164" fontId="6" fillId="0" borderId="30" xfId="0" applyNumberFormat="1" applyFont="1" applyBorder="1" applyAlignment="1">
      <alignment vertical="top"/>
    </xf>
    <xf numFmtId="164" fontId="6" fillId="0" borderId="31" xfId="0" applyNumberFormat="1" applyFont="1" applyBorder="1" applyAlignment="1">
      <alignment vertical="top"/>
    </xf>
    <xf numFmtId="164" fontId="6" fillId="0" borderId="26" xfId="0" applyNumberFormat="1" applyFont="1" applyBorder="1" applyAlignment="1">
      <alignment vertical="top"/>
    </xf>
    <xf numFmtId="0" fontId="6" fillId="2" borderId="32" xfId="0" applyFont="1" applyFill="1" applyBorder="1"/>
    <xf numFmtId="166" fontId="0" fillId="0" borderId="22" xfId="0" applyNumberFormat="1" applyFont="1" applyBorder="1" applyAlignment="1">
      <alignment vertical="top"/>
    </xf>
    <xf numFmtId="164" fontId="0" fillId="0" borderId="23" xfId="0" applyNumberFormat="1" applyFont="1" applyBorder="1" applyAlignment="1">
      <alignment vertical="top"/>
    </xf>
    <xf numFmtId="0" fontId="0" fillId="3" borderId="14" xfId="0" applyFont="1" applyFill="1" applyBorder="1" applyAlignment="1">
      <alignment vertical="top"/>
    </xf>
    <xf numFmtId="166" fontId="6" fillId="0" borderId="22" xfId="0" applyNumberFormat="1" applyFont="1" applyBorder="1"/>
    <xf numFmtId="0" fontId="6" fillId="2" borderId="33" xfId="0" applyFont="1" applyFill="1" applyBorder="1"/>
    <xf numFmtId="166" fontId="6" fillId="0" borderId="34" xfId="0" applyNumberFormat="1" applyFont="1" applyBorder="1"/>
    <xf numFmtId="0" fontId="6" fillId="2" borderId="35" xfId="0" applyFont="1" applyFill="1" applyBorder="1"/>
    <xf numFmtId="166" fontId="6" fillId="0" borderId="36" xfId="0" applyNumberFormat="1" applyFont="1" applyBorder="1"/>
    <xf numFmtId="166" fontId="6" fillId="0" borderId="34" xfId="0" applyNumberFormat="1" applyFont="1" applyBorder="1" applyAlignment="1">
      <alignment horizontal="right"/>
    </xf>
    <xf numFmtId="166" fontId="8" fillId="0" borderId="22" xfId="0" applyNumberFormat="1" applyFont="1" applyBorder="1"/>
    <xf numFmtId="166" fontId="8" fillId="0" borderId="34" xfId="0" applyNumberFormat="1" applyFont="1" applyBorder="1" applyAlignment="1">
      <alignment horizontal="right"/>
    </xf>
    <xf numFmtId="167" fontId="0" fillId="0" borderId="3" xfId="0" applyNumberFormat="1" applyFont="1" applyBorder="1"/>
    <xf numFmtId="166" fontId="6" fillId="0" borderId="34" xfId="0" applyNumberFormat="1" applyFont="1" applyBorder="1" applyAlignment="1"/>
    <xf numFmtId="166" fontId="6" fillId="0" borderId="22" xfId="0" applyNumberFormat="1" applyFont="1" applyBorder="1" applyAlignment="1">
      <alignment horizontal="right"/>
    </xf>
    <xf numFmtId="166" fontId="6" fillId="2" borderId="28" xfId="0" applyNumberFormat="1" applyFont="1" applyFill="1" applyBorder="1" applyAlignment="1">
      <alignment horizontal="right"/>
    </xf>
    <xf numFmtId="164" fontId="0" fillId="0" borderId="29" xfId="0" applyNumberFormat="1" applyFont="1" applyBorder="1" applyAlignment="1">
      <alignment vertical="top"/>
    </xf>
    <xf numFmtId="164" fontId="6" fillId="0" borderId="37" xfId="0" applyNumberFormat="1" applyFont="1" applyBorder="1" applyAlignment="1">
      <alignment vertical="top"/>
    </xf>
    <xf numFmtId="165" fontId="0" fillId="0" borderId="29" xfId="0" applyNumberFormat="1" applyFont="1" applyBorder="1" applyAlignment="1">
      <alignment vertical="top"/>
    </xf>
    <xf numFmtId="0" fontId="0" fillId="3" borderId="38" xfId="0" applyFont="1" applyFill="1" applyBorder="1" applyAlignment="1">
      <alignment vertical="top"/>
    </xf>
    <xf numFmtId="0" fontId="0" fillId="0" borderId="38" xfId="0" applyFont="1" applyBorder="1" applyAlignment="1">
      <alignment vertical="top"/>
    </xf>
    <xf numFmtId="0" fontId="2" fillId="2" borderId="21" xfId="0" applyFont="1" applyFill="1" applyBorder="1"/>
    <xf numFmtId="166" fontId="3" fillId="2" borderId="39" xfId="0" applyNumberFormat="1" applyFont="1" applyFill="1" applyBorder="1" applyAlignment="1">
      <alignment horizontal="right"/>
    </xf>
    <xf numFmtId="164" fontId="3" fillId="2" borderId="39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40" xfId="0" applyNumberFormat="1" applyFont="1" applyFill="1" applyBorder="1" applyAlignment="1">
      <alignment horizontal="right"/>
    </xf>
    <xf numFmtId="165" fontId="0" fillId="0" borderId="35" xfId="0" applyNumberFormat="1" applyFont="1" applyBorder="1" applyAlignment="1">
      <alignment vertical="top"/>
    </xf>
    <xf numFmtId="9" fontId="0" fillId="3" borderId="35" xfId="2" applyFont="1" applyFill="1" applyBorder="1" applyAlignment="1">
      <alignment horizontal="left" vertical="top"/>
    </xf>
    <xf numFmtId="0" fontId="0" fillId="0" borderId="5" xfId="0" applyFont="1" applyBorder="1" applyAlignment="1">
      <alignment vertical="top"/>
    </xf>
    <xf numFmtId="0" fontId="2" fillId="2" borderId="0" xfId="0" applyFont="1" applyFill="1" applyBorder="1"/>
    <xf numFmtId="166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5" fontId="0" fillId="0" borderId="0" xfId="0" applyNumberFormat="1" applyFont="1" applyBorder="1" applyAlignment="1">
      <alignment vertical="top"/>
    </xf>
    <xf numFmtId="0" fontId="0" fillId="3" borderId="4" xfId="0" applyFont="1" applyFill="1" applyBorder="1" applyAlignment="1">
      <alignment vertical="top"/>
    </xf>
    <xf numFmtId="0" fontId="2" fillId="2" borderId="0" xfId="0" applyFont="1" applyFill="1" applyBorder="1" applyAlignment="1"/>
    <xf numFmtId="0" fontId="3" fillId="0" borderId="41" xfId="0" applyFont="1" applyBorder="1" applyAlignment="1">
      <alignment horizontal="center"/>
    </xf>
    <xf numFmtId="165" fontId="0" fillId="0" borderId="36" xfId="0" applyNumberFormat="1" applyFont="1" applyBorder="1" applyAlignment="1"/>
    <xf numFmtId="0" fontId="9" fillId="3" borderId="42" xfId="0" applyFont="1" applyFill="1" applyBorder="1" applyAlignment="1"/>
    <xf numFmtId="0" fontId="0" fillId="0" borderId="19" xfId="0" applyFont="1" applyBorder="1" applyAlignment="1"/>
    <xf numFmtId="0" fontId="5" fillId="2" borderId="35" xfId="0" applyFont="1" applyFill="1" applyBorder="1" applyAlignment="1"/>
    <xf numFmtId="0" fontId="5" fillId="0" borderId="35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65" fontId="5" fillId="0" borderId="43" xfId="0" applyNumberFormat="1" applyFont="1" applyBorder="1" applyAlignment="1">
      <alignment horizontal="right"/>
    </xf>
    <xf numFmtId="0" fontId="5" fillId="3" borderId="43" xfId="0" applyFont="1" applyFill="1" applyBorder="1" applyAlignment="1"/>
    <xf numFmtId="0" fontId="5" fillId="0" borderId="14" xfId="0" applyFont="1" applyBorder="1" applyAlignment="1"/>
    <xf numFmtId="0" fontId="6" fillId="2" borderId="20" xfId="0" applyFont="1" applyFill="1" applyBorder="1"/>
    <xf numFmtId="166" fontId="6" fillId="0" borderId="44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6" fontId="6" fillId="0" borderId="18" xfId="0" applyNumberFormat="1" applyFont="1" applyBorder="1" applyAlignment="1">
      <alignment horizontal="right"/>
    </xf>
    <xf numFmtId="166" fontId="6" fillId="4" borderId="19" xfId="0" applyNumberFormat="1" applyFont="1" applyFill="1" applyBorder="1" applyAlignment="1">
      <alignment horizontal="right"/>
    </xf>
    <xf numFmtId="166" fontId="6" fillId="0" borderId="20" xfId="0" applyNumberFormat="1" applyFont="1" applyBorder="1" applyAlignment="1">
      <alignment horizontal="right"/>
    </xf>
    <xf numFmtId="165" fontId="0" fillId="0" borderId="14" xfId="0" applyNumberFormat="1" applyFont="1" applyBorder="1" applyAlignment="1"/>
    <xf numFmtId="3" fontId="0" fillId="3" borderId="14" xfId="0" applyNumberFormat="1" applyFont="1" applyFill="1" applyBorder="1" applyAlignment="1">
      <alignment vertical="top" wrapText="1"/>
    </xf>
    <xf numFmtId="0" fontId="0" fillId="0" borderId="14" xfId="0" applyBorder="1"/>
    <xf numFmtId="0" fontId="6" fillId="0" borderId="45" xfId="0" applyFont="1" applyFill="1" applyBorder="1" applyAlignment="1">
      <alignment vertical="top"/>
    </xf>
    <xf numFmtId="164" fontId="6" fillId="0" borderId="23" xfId="0" applyNumberFormat="1" applyFont="1" applyBorder="1" applyAlignment="1">
      <alignment vertical="top"/>
    </xf>
    <xf numFmtId="166" fontId="6" fillId="0" borderId="24" xfId="0" applyNumberFormat="1" applyFont="1" applyBorder="1" applyAlignment="1">
      <alignment vertical="top"/>
    </xf>
    <xf numFmtId="166" fontId="6" fillId="0" borderId="25" xfId="0" applyNumberFormat="1" applyFont="1" applyBorder="1" applyAlignment="1">
      <alignment vertical="top"/>
    </xf>
    <xf numFmtId="166" fontId="6" fillId="0" borderId="26" xfId="0" applyNumberFormat="1" applyFont="1" applyBorder="1" applyAlignment="1">
      <alignment vertical="top"/>
    </xf>
    <xf numFmtId="165" fontId="0" fillId="0" borderId="14" xfId="0" applyNumberFormat="1" applyFont="1" applyBorder="1" applyAlignment="1">
      <alignment vertical="top"/>
    </xf>
    <xf numFmtId="0" fontId="6" fillId="2" borderId="26" xfId="0" applyFont="1" applyFill="1" applyBorder="1"/>
    <xf numFmtId="166" fontId="6" fillId="2" borderId="24" xfId="0" applyNumberFormat="1" applyFont="1" applyFill="1" applyBorder="1" applyAlignment="1">
      <alignment horizontal="right"/>
    </xf>
    <xf numFmtId="0" fontId="6" fillId="2" borderId="26" xfId="0" applyFont="1" applyFill="1" applyBorder="1" applyAlignment="1">
      <alignment wrapText="1"/>
    </xf>
    <xf numFmtId="0" fontId="0" fillId="0" borderId="46" xfId="0" applyBorder="1"/>
    <xf numFmtId="0" fontId="6" fillId="2" borderId="37" xfId="0" applyFont="1" applyFill="1" applyBorder="1"/>
    <xf numFmtId="166" fontId="6" fillId="2" borderId="47" xfId="0" applyNumberFormat="1" applyFont="1" applyFill="1" applyBorder="1" applyAlignment="1">
      <alignment horizontal="right"/>
    </xf>
    <xf numFmtId="164" fontId="6" fillId="0" borderId="29" xfId="0" applyNumberFormat="1" applyFont="1" applyBorder="1" applyAlignment="1">
      <alignment vertical="top"/>
    </xf>
    <xf numFmtId="0" fontId="10" fillId="2" borderId="35" xfId="0" applyFont="1" applyFill="1" applyBorder="1"/>
    <xf numFmtId="166" fontId="10" fillId="0" borderId="41" xfId="0" applyNumberFormat="1" applyFont="1" applyBorder="1" applyAlignment="1">
      <alignment vertical="top"/>
    </xf>
    <xf numFmtId="164" fontId="10" fillId="0" borderId="7" xfId="0" applyNumberFormat="1" applyFont="1" applyBorder="1" applyAlignment="1">
      <alignment vertical="top"/>
    </xf>
    <xf numFmtId="164" fontId="10" fillId="0" borderId="48" xfId="0" applyNumberFormat="1" applyFont="1" applyBorder="1" applyAlignment="1">
      <alignment vertical="top"/>
    </xf>
    <xf numFmtId="164" fontId="10" fillId="0" borderId="40" xfId="0" applyNumberFormat="1" applyFont="1" applyBorder="1" applyAlignment="1">
      <alignment vertical="top"/>
    </xf>
    <xf numFmtId="164" fontId="10" fillId="0" borderId="6" xfId="0" applyNumberFormat="1" applyFont="1" applyBorder="1" applyAlignment="1">
      <alignment vertical="top"/>
    </xf>
    <xf numFmtId="0" fontId="11" fillId="0" borderId="14" xfId="0" applyFont="1" applyBorder="1" applyAlignment="1">
      <alignment vertical="top"/>
    </xf>
    <xf numFmtId="3" fontId="11" fillId="3" borderId="14" xfId="0" applyNumberFormat="1" applyFont="1" applyFill="1" applyBorder="1" applyAlignment="1">
      <alignment vertical="top"/>
    </xf>
    <xf numFmtId="0" fontId="0" fillId="0" borderId="39" xfId="0" applyFont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0" fontId="0" fillId="0" borderId="24" xfId="0" applyFont="1" applyBorder="1" applyAlignment="1">
      <alignment vertical="top"/>
    </xf>
    <xf numFmtId="0" fontId="0" fillId="0" borderId="46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2" fillId="2" borderId="15" xfId="0" applyFont="1" applyFill="1" applyBorder="1"/>
    <xf numFmtId="166" fontId="12" fillId="0" borderId="6" xfId="0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164" fontId="12" fillId="0" borderId="35" xfId="0" applyNumberFormat="1" applyFont="1" applyBorder="1" applyAlignment="1">
      <alignment vertical="top"/>
    </xf>
    <xf numFmtId="165" fontId="0" fillId="0" borderId="49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5" workbookViewId="0">
      <selection activeCell="L6" sqref="L6"/>
    </sheetView>
  </sheetViews>
  <sheetFormatPr defaultRowHeight="15"/>
  <cols>
    <col min="1" max="1" width="33.5703125" customWidth="1"/>
    <col min="2" max="2" width="0.140625" hidden="1" customWidth="1"/>
    <col min="3" max="6" width="9.140625" hidden="1" customWidth="1"/>
    <col min="7" max="7" width="0.140625" customWidth="1"/>
  </cols>
  <sheetData>
    <row r="1" spans="1:9" ht="19.5" thickBot="1">
      <c r="A1" s="1" t="s">
        <v>0</v>
      </c>
      <c r="B1" s="125" t="s">
        <v>1</v>
      </c>
      <c r="C1" s="126"/>
      <c r="D1" s="127" t="s">
        <v>2</v>
      </c>
      <c r="E1" s="128"/>
      <c r="F1" s="2" t="s">
        <v>3</v>
      </c>
      <c r="G1" s="3"/>
      <c r="H1" s="4" t="s">
        <v>4</v>
      </c>
      <c r="I1" s="4"/>
    </row>
    <row r="2" spans="1:9">
      <c r="A2" s="5" t="s">
        <v>5</v>
      </c>
      <c r="B2" s="6" t="s">
        <v>6</v>
      </c>
      <c r="C2" s="7" t="s">
        <v>7</v>
      </c>
      <c r="D2" s="6" t="s">
        <v>6</v>
      </c>
      <c r="E2" s="8" t="s">
        <v>7</v>
      </c>
      <c r="F2" s="9" t="s">
        <v>6</v>
      </c>
      <c r="G2" s="10" t="s">
        <v>8</v>
      </c>
      <c r="H2" s="11" t="s">
        <v>6</v>
      </c>
      <c r="I2" s="12" t="s">
        <v>9</v>
      </c>
    </row>
    <row r="3" spans="1:9" ht="16.5" thickBot="1">
      <c r="A3" s="13" t="s">
        <v>10</v>
      </c>
      <c r="B3" s="14">
        <v>8007</v>
      </c>
      <c r="C3" s="15">
        <v>8007.32</v>
      </c>
      <c r="D3" s="16">
        <v>8007</v>
      </c>
      <c r="E3" s="17">
        <v>3878.76</v>
      </c>
      <c r="F3" s="18">
        <v>10507.2</v>
      </c>
      <c r="G3" s="19">
        <v>5562.87</v>
      </c>
      <c r="H3" s="20">
        <v>8915.2000000000007</v>
      </c>
      <c r="I3" s="21"/>
    </row>
    <row r="4" spans="1:9" ht="16.5" thickBot="1">
      <c r="A4" s="22" t="s">
        <v>11</v>
      </c>
      <c r="B4" s="23">
        <v>3000</v>
      </c>
      <c r="C4" s="24">
        <v>1310.18</v>
      </c>
      <c r="D4" s="25">
        <v>3000</v>
      </c>
      <c r="E4" s="26"/>
      <c r="F4" s="27">
        <v>-5254</v>
      </c>
      <c r="G4" s="28"/>
      <c r="H4" s="29">
        <v>4457</v>
      </c>
      <c r="I4" s="21"/>
    </row>
    <row r="5" spans="1:9" ht="15.75">
      <c r="A5" s="30" t="s">
        <v>12</v>
      </c>
      <c r="B5" s="31">
        <v>1000</v>
      </c>
      <c r="C5" s="32">
        <v>593.61</v>
      </c>
      <c r="D5" s="33">
        <v>2000</v>
      </c>
      <c r="E5" s="34">
        <v>1169</v>
      </c>
      <c r="F5" s="35"/>
      <c r="G5" s="28"/>
      <c r="H5" s="20">
        <v>4457</v>
      </c>
      <c r="I5" s="21"/>
    </row>
    <row r="6" spans="1:9" ht="15.75">
      <c r="A6" s="36" t="s">
        <v>13</v>
      </c>
      <c r="B6" s="37">
        <v>12000</v>
      </c>
      <c r="C6" s="38">
        <v>2573.7600000000002</v>
      </c>
      <c r="D6" s="25">
        <v>11500</v>
      </c>
      <c r="E6" s="26">
        <v>18938.23</v>
      </c>
      <c r="F6" s="35">
        <v>11500</v>
      </c>
      <c r="G6" s="28">
        <v>9380</v>
      </c>
      <c r="H6" s="39">
        <v>11500</v>
      </c>
      <c r="I6" s="21"/>
    </row>
    <row r="7" spans="1:9" ht="15.75">
      <c r="A7" s="36" t="s">
        <v>14</v>
      </c>
      <c r="B7" s="40">
        <v>2300</v>
      </c>
      <c r="C7" s="38">
        <v>2117</v>
      </c>
      <c r="D7" s="25">
        <v>2300</v>
      </c>
      <c r="E7" s="26">
        <v>2467</v>
      </c>
      <c r="F7" s="35">
        <v>2500</v>
      </c>
      <c r="G7" s="28">
        <v>2467</v>
      </c>
      <c r="H7" s="39">
        <v>2497</v>
      </c>
      <c r="I7" s="21">
        <v>2497</v>
      </c>
    </row>
    <row r="8" spans="1:9" ht="16.5" thickBot="1">
      <c r="A8" s="41" t="s">
        <v>15</v>
      </c>
      <c r="B8" s="42">
        <v>125</v>
      </c>
      <c r="C8" s="38"/>
      <c r="D8" s="25">
        <v>125</v>
      </c>
      <c r="E8" s="26">
        <v>125</v>
      </c>
      <c r="F8" s="35">
        <v>125</v>
      </c>
      <c r="G8" s="28">
        <v>125</v>
      </c>
      <c r="H8" s="39">
        <v>125</v>
      </c>
      <c r="I8" s="21">
        <v>125</v>
      </c>
    </row>
    <row r="9" spans="1:9" ht="16.5" thickBot="1">
      <c r="A9" s="43" t="s">
        <v>16</v>
      </c>
      <c r="B9" s="44"/>
      <c r="C9" s="15"/>
      <c r="D9" s="16"/>
      <c r="E9" s="17"/>
      <c r="F9" s="18"/>
      <c r="G9" s="28"/>
      <c r="H9" s="39">
        <v>100</v>
      </c>
      <c r="I9" s="21">
        <v>100</v>
      </c>
    </row>
    <row r="10" spans="1:9" ht="16.5" thickBot="1">
      <c r="A10" s="13" t="s">
        <v>17</v>
      </c>
      <c r="B10" s="44">
        <v>112</v>
      </c>
      <c r="C10" s="15">
        <v>115</v>
      </c>
      <c r="D10" s="16">
        <v>112</v>
      </c>
      <c r="E10" s="17"/>
      <c r="F10" s="18">
        <v>112</v>
      </c>
      <c r="G10" s="28">
        <v>101.5</v>
      </c>
      <c r="H10" s="39">
        <v>108.5</v>
      </c>
      <c r="I10" s="21"/>
    </row>
    <row r="11" spans="1:9" ht="16.5" thickBot="1">
      <c r="A11" s="22" t="s">
        <v>18</v>
      </c>
      <c r="B11" s="45">
        <v>0</v>
      </c>
      <c r="C11" s="38"/>
      <c r="D11" s="25"/>
      <c r="E11" s="26"/>
      <c r="F11" s="35">
        <v>0</v>
      </c>
      <c r="G11" s="28">
        <v>0</v>
      </c>
      <c r="H11" s="39">
        <v>0</v>
      </c>
      <c r="I11" s="21"/>
    </row>
    <row r="12" spans="1:9" ht="16.5" thickBot="1">
      <c r="A12" s="22" t="s">
        <v>19</v>
      </c>
      <c r="B12" s="42"/>
      <c r="C12" s="38">
        <v>666.57</v>
      </c>
      <c r="D12" s="25">
        <v>300</v>
      </c>
      <c r="E12" s="26">
        <v>100.3</v>
      </c>
      <c r="F12" s="35">
        <v>300</v>
      </c>
      <c r="G12" s="28">
        <v>671.05</v>
      </c>
      <c r="H12" s="39">
        <v>700</v>
      </c>
      <c r="I12" s="21"/>
    </row>
    <row r="13" spans="1:9" ht="16.5" thickBot="1">
      <c r="A13" s="22" t="s">
        <v>20</v>
      </c>
      <c r="B13" s="46">
        <v>400</v>
      </c>
      <c r="C13" s="38">
        <v>351.85</v>
      </c>
      <c r="D13" s="25">
        <v>400</v>
      </c>
      <c r="E13" s="26">
        <v>393.13</v>
      </c>
      <c r="F13" s="35">
        <v>400</v>
      </c>
      <c r="G13" s="28">
        <v>363</v>
      </c>
      <c r="H13" s="39">
        <v>329.16</v>
      </c>
      <c r="I13" s="21"/>
    </row>
    <row r="14" spans="1:9" ht="16.5" thickBot="1">
      <c r="A14" s="22" t="s">
        <v>21</v>
      </c>
      <c r="B14" s="47">
        <v>0</v>
      </c>
      <c r="C14" s="38"/>
      <c r="D14" s="25"/>
      <c r="E14" s="26"/>
      <c r="F14" s="35"/>
      <c r="G14" s="28">
        <v>0</v>
      </c>
      <c r="H14" s="39">
        <v>0</v>
      </c>
      <c r="I14" s="21"/>
    </row>
    <row r="15" spans="1:9" ht="16.5" thickBot="1">
      <c r="A15" s="22" t="s">
        <v>22</v>
      </c>
      <c r="B15" s="42">
        <v>0</v>
      </c>
      <c r="C15" s="38"/>
      <c r="D15" s="25"/>
      <c r="E15" s="26"/>
      <c r="F15" s="35"/>
      <c r="G15" s="28">
        <v>0</v>
      </c>
      <c r="H15" s="39">
        <v>0</v>
      </c>
      <c r="I15" s="21"/>
    </row>
    <row r="16" spans="1:9" ht="16.5" thickBot="1">
      <c r="A16" s="22" t="s">
        <v>23</v>
      </c>
      <c r="B16" s="42">
        <v>0</v>
      </c>
      <c r="C16" s="38"/>
      <c r="D16" s="25"/>
      <c r="E16" s="26">
        <v>150</v>
      </c>
      <c r="F16" s="35">
        <v>150</v>
      </c>
      <c r="G16" s="28">
        <v>432.46</v>
      </c>
      <c r="H16" s="39">
        <v>0</v>
      </c>
      <c r="I16" s="21"/>
    </row>
    <row r="17" spans="1:9" ht="16.5" thickBot="1">
      <c r="A17" s="22" t="s">
        <v>24</v>
      </c>
      <c r="B17" s="40">
        <v>150</v>
      </c>
      <c r="C17" s="38">
        <v>532.91</v>
      </c>
      <c r="D17" s="25">
        <v>150</v>
      </c>
      <c r="E17" s="26">
        <v>120.89</v>
      </c>
      <c r="F17" s="35">
        <v>150</v>
      </c>
      <c r="G17" s="28">
        <v>99.2</v>
      </c>
      <c r="H17" s="39">
        <v>100</v>
      </c>
      <c r="I17" s="21"/>
    </row>
    <row r="18" spans="1:9" ht="16.5" thickBot="1">
      <c r="A18" s="22" t="s">
        <v>25</v>
      </c>
      <c r="B18" s="42">
        <v>260</v>
      </c>
      <c r="C18" s="38">
        <v>217</v>
      </c>
      <c r="D18" s="25">
        <v>260</v>
      </c>
      <c r="E18" s="26">
        <v>350.28</v>
      </c>
      <c r="F18" s="35">
        <v>350</v>
      </c>
      <c r="G18" s="28">
        <v>531.11</v>
      </c>
      <c r="H18" s="39">
        <v>620.52</v>
      </c>
      <c r="I18" s="21"/>
    </row>
    <row r="19" spans="1:9" ht="16.5" thickBot="1">
      <c r="A19" s="22" t="s">
        <v>26</v>
      </c>
      <c r="B19" s="42"/>
      <c r="C19" s="38">
        <v>323.95999999999998</v>
      </c>
      <c r="D19" s="25"/>
      <c r="E19" s="26">
        <v>67.84</v>
      </c>
      <c r="F19" s="35">
        <v>100</v>
      </c>
      <c r="G19" s="28">
        <v>6.46</v>
      </c>
      <c r="H19" s="39">
        <v>100</v>
      </c>
      <c r="I19" s="21"/>
    </row>
    <row r="20" spans="1:9" ht="16.5" thickBot="1">
      <c r="A20" s="22" t="s">
        <v>27</v>
      </c>
      <c r="B20" s="45">
        <v>300</v>
      </c>
      <c r="C20" s="38"/>
      <c r="D20" s="25">
        <v>300</v>
      </c>
      <c r="E20" s="26">
        <v>206.56</v>
      </c>
      <c r="F20" s="35">
        <v>200</v>
      </c>
      <c r="G20" s="28">
        <v>847.25</v>
      </c>
      <c r="H20" s="39">
        <v>0</v>
      </c>
      <c r="I20" s="21"/>
    </row>
    <row r="21" spans="1:9" ht="16.5" thickBot="1">
      <c r="A21" s="22" t="s">
        <v>28</v>
      </c>
      <c r="B21" s="42">
        <v>500</v>
      </c>
      <c r="C21" s="38">
        <v>500</v>
      </c>
      <c r="D21" s="25">
        <v>500</v>
      </c>
      <c r="E21" s="26">
        <v>500</v>
      </c>
      <c r="F21" s="35">
        <v>650</v>
      </c>
      <c r="G21" s="28">
        <v>500</v>
      </c>
      <c r="H21" s="39">
        <v>500</v>
      </c>
      <c r="I21" s="21"/>
    </row>
    <row r="22" spans="1:9" ht="16.5" thickBot="1">
      <c r="A22" s="22" t="s">
        <v>29</v>
      </c>
      <c r="B22" s="40">
        <v>200</v>
      </c>
      <c r="C22" s="38">
        <v>134.82</v>
      </c>
      <c r="D22" s="25">
        <v>200</v>
      </c>
      <c r="E22" s="26">
        <f>430.44-121.76</f>
        <v>308.68</v>
      </c>
      <c r="F22" s="35">
        <v>350</v>
      </c>
      <c r="G22" s="28">
        <v>173.24</v>
      </c>
      <c r="H22" s="39">
        <v>200</v>
      </c>
      <c r="I22" s="21"/>
    </row>
    <row r="23" spans="1:9" ht="16.5" thickBot="1">
      <c r="A23" s="22" t="s">
        <v>30</v>
      </c>
      <c r="B23" s="40"/>
      <c r="C23" s="38">
        <v>65.39</v>
      </c>
      <c r="D23" s="48">
        <v>501.21</v>
      </c>
      <c r="E23" s="26">
        <v>500</v>
      </c>
      <c r="F23" s="35">
        <v>750</v>
      </c>
      <c r="G23" s="28">
        <v>501.02</v>
      </c>
      <c r="H23" s="39">
        <v>500</v>
      </c>
      <c r="I23" s="21"/>
    </row>
    <row r="24" spans="1:9" ht="16.5" thickBot="1">
      <c r="A24" s="22" t="s">
        <v>31</v>
      </c>
      <c r="B24" s="49">
        <v>400</v>
      </c>
      <c r="C24" s="38">
        <v>218.19</v>
      </c>
      <c r="D24" s="25">
        <v>400</v>
      </c>
      <c r="E24" s="26">
        <v>73.260000000000005</v>
      </c>
      <c r="F24" s="35">
        <v>400</v>
      </c>
      <c r="G24" s="28">
        <v>452</v>
      </c>
      <c r="H24" s="39">
        <v>280.14</v>
      </c>
      <c r="I24" s="21">
        <v>280.14</v>
      </c>
    </row>
    <row r="25" spans="1:9" ht="16.5" thickBot="1">
      <c r="A25" s="22" t="s">
        <v>32</v>
      </c>
      <c r="B25" s="50">
        <v>1000</v>
      </c>
      <c r="C25" s="38">
        <v>508.36</v>
      </c>
      <c r="D25" s="25">
        <v>2050</v>
      </c>
      <c r="E25" s="26">
        <v>492.14</v>
      </c>
      <c r="F25" s="35">
        <v>2000</v>
      </c>
      <c r="G25" s="28">
        <v>640</v>
      </c>
      <c r="H25" s="39">
        <v>500</v>
      </c>
      <c r="I25" s="21"/>
    </row>
    <row r="26" spans="1:9" ht="16.5" thickBot="1">
      <c r="A26" s="22" t="s">
        <v>33</v>
      </c>
      <c r="B26" s="42">
        <v>100</v>
      </c>
      <c r="C26" s="38">
        <v>77.540000000000006</v>
      </c>
      <c r="D26" s="25">
        <v>100</v>
      </c>
      <c r="E26" s="26">
        <v>133.79</v>
      </c>
      <c r="F26" s="35">
        <v>200</v>
      </c>
      <c r="G26" s="28">
        <v>51</v>
      </c>
      <c r="H26" s="39">
        <v>200</v>
      </c>
      <c r="I26" s="21"/>
    </row>
    <row r="27" spans="1:9" ht="16.5" thickBot="1">
      <c r="A27" s="22" t="s">
        <v>34</v>
      </c>
      <c r="B27" s="40">
        <v>125</v>
      </c>
      <c r="C27" s="38">
        <v>122.21</v>
      </c>
      <c r="D27" s="25">
        <v>125</v>
      </c>
      <c r="E27" s="26">
        <v>122.32</v>
      </c>
      <c r="F27" s="35">
        <v>125</v>
      </c>
      <c r="G27" s="28">
        <v>61.85</v>
      </c>
      <c r="H27" s="39">
        <v>125</v>
      </c>
      <c r="I27" s="21"/>
    </row>
    <row r="28" spans="1:9" ht="16.5" thickBot="1">
      <c r="A28" s="22" t="s">
        <v>35</v>
      </c>
      <c r="B28" s="45"/>
      <c r="C28" s="38">
        <v>137.55000000000001</v>
      </c>
      <c r="D28" s="25"/>
      <c r="E28" s="26">
        <v>121.76</v>
      </c>
      <c r="F28" s="35">
        <v>150</v>
      </c>
      <c r="G28" s="28">
        <v>243.25</v>
      </c>
      <c r="H28" s="39">
        <v>400</v>
      </c>
      <c r="I28" s="21"/>
    </row>
    <row r="29" spans="1:9" ht="16.5" thickBot="1">
      <c r="A29" s="22" t="s">
        <v>36</v>
      </c>
      <c r="B29" s="40">
        <v>100</v>
      </c>
      <c r="C29" s="38"/>
      <c r="D29" s="25">
        <v>100</v>
      </c>
      <c r="E29" s="26"/>
      <c r="F29" s="35">
        <v>100</v>
      </c>
      <c r="G29" s="28">
        <v>0</v>
      </c>
      <c r="H29" s="39">
        <v>0</v>
      </c>
      <c r="I29" s="21"/>
    </row>
    <row r="30" spans="1:9" ht="16.5" thickBot="1">
      <c r="A30" s="22" t="s">
        <v>37</v>
      </c>
      <c r="B30" s="40">
        <v>700</v>
      </c>
      <c r="C30" s="38">
        <v>497.5</v>
      </c>
      <c r="D30" s="25">
        <v>700</v>
      </c>
      <c r="E30" s="26">
        <v>520.46</v>
      </c>
      <c r="F30" s="35">
        <v>700</v>
      </c>
      <c r="G30" s="28">
        <v>628.96</v>
      </c>
      <c r="H30" s="39">
        <v>700</v>
      </c>
      <c r="I30" s="21"/>
    </row>
    <row r="31" spans="1:9" ht="16.5" thickBot="1">
      <c r="A31" s="30" t="s">
        <v>38</v>
      </c>
      <c r="B31" s="51">
        <v>60</v>
      </c>
      <c r="C31" s="52">
        <v>50.38</v>
      </c>
      <c r="D31" s="33">
        <v>60</v>
      </c>
      <c r="E31" s="34">
        <v>28.61</v>
      </c>
      <c r="F31" s="53">
        <v>60</v>
      </c>
      <c r="G31" s="54">
        <v>0</v>
      </c>
      <c r="H31" s="55">
        <v>0</v>
      </c>
      <c r="I31" s="56"/>
    </row>
    <row r="32" spans="1:9" ht="16.5" thickBot="1">
      <c r="A32" s="57" t="s">
        <v>39</v>
      </c>
      <c r="B32" s="58">
        <f t="shared" ref="B32:G32" si="0">SUM(B3:B31)</f>
        <v>30839</v>
      </c>
      <c r="C32" s="59">
        <f t="shared" si="0"/>
        <v>19121.099999999999</v>
      </c>
      <c r="D32" s="60">
        <f t="shared" si="0"/>
        <v>33190.21</v>
      </c>
      <c r="E32" s="61">
        <f t="shared" si="0"/>
        <v>30768.009999999995</v>
      </c>
      <c r="F32" s="60">
        <f t="shared" si="0"/>
        <v>26625.200000000001</v>
      </c>
      <c r="G32" s="62">
        <f t="shared" si="0"/>
        <v>23838.219999999998</v>
      </c>
      <c r="H32" s="63" t="s">
        <v>40</v>
      </c>
      <c r="I32" s="64"/>
    </row>
    <row r="33" spans="1:9" ht="15.75">
      <c r="A33" s="65"/>
      <c r="B33" s="66"/>
      <c r="C33" s="67"/>
      <c r="D33" s="68"/>
      <c r="E33" s="69"/>
      <c r="F33" s="68"/>
      <c r="G33" s="70"/>
      <c r="H33" s="71"/>
      <c r="I33" s="31"/>
    </row>
    <row r="34" spans="1:9" ht="16.5" thickBot="1">
      <c r="A34" s="72"/>
      <c r="B34" s="129" t="s">
        <v>1</v>
      </c>
      <c r="C34" s="130"/>
      <c r="D34" s="131" t="s">
        <v>2</v>
      </c>
      <c r="E34" s="132"/>
      <c r="F34" s="73" t="s">
        <v>41</v>
      </c>
      <c r="G34" s="74"/>
      <c r="H34" s="75" t="s">
        <v>42</v>
      </c>
      <c r="I34" s="76"/>
    </row>
    <row r="35" spans="1:9" ht="15.75" thickBot="1">
      <c r="A35" s="77" t="s">
        <v>43</v>
      </c>
      <c r="B35" s="78" t="s">
        <v>6</v>
      </c>
      <c r="C35" s="79" t="s">
        <v>7</v>
      </c>
      <c r="D35" s="78" t="s">
        <v>6</v>
      </c>
      <c r="E35" s="78" t="s">
        <v>7</v>
      </c>
      <c r="F35" s="80" t="s">
        <v>6</v>
      </c>
      <c r="G35" s="81" t="s">
        <v>7</v>
      </c>
      <c r="H35" s="82" t="s">
        <v>6</v>
      </c>
      <c r="I35" s="83" t="s">
        <v>7</v>
      </c>
    </row>
    <row r="36" spans="1:9" ht="15.75">
      <c r="A36" s="84" t="s">
        <v>44</v>
      </c>
      <c r="B36" s="85">
        <f>(2*360)*37+104</f>
        <v>26744</v>
      </c>
      <c r="C36" s="86">
        <v>26006.41</v>
      </c>
      <c r="D36" s="87">
        <v>26744</v>
      </c>
      <c r="E36" s="88">
        <v>29983.97</v>
      </c>
      <c r="F36" s="89">
        <v>26280</v>
      </c>
      <c r="G36" s="90">
        <v>25340</v>
      </c>
      <c r="H36" s="91">
        <v>23400</v>
      </c>
      <c r="I36" s="92"/>
    </row>
    <row r="37" spans="1:9" ht="15.75">
      <c r="A37" s="84" t="s">
        <v>45</v>
      </c>
      <c r="B37" s="93"/>
      <c r="C37" s="94"/>
      <c r="D37" s="95"/>
      <c r="E37" s="96"/>
      <c r="F37" s="97">
        <v>0</v>
      </c>
      <c r="G37" s="98"/>
      <c r="H37" s="39"/>
      <c r="I37" s="21"/>
    </row>
    <row r="38" spans="1:9" ht="15.75">
      <c r="A38" s="99" t="s">
        <v>46</v>
      </c>
      <c r="B38" s="100">
        <v>400</v>
      </c>
      <c r="C38" s="94">
        <v>396.5</v>
      </c>
      <c r="D38" s="95">
        <v>400</v>
      </c>
      <c r="E38" s="96">
        <v>687.5</v>
      </c>
      <c r="F38" s="97">
        <v>400</v>
      </c>
      <c r="G38" s="21">
        <v>650</v>
      </c>
      <c r="H38" s="39">
        <v>650</v>
      </c>
      <c r="I38" s="21"/>
    </row>
    <row r="39" spans="1:9" ht="15.75">
      <c r="A39" s="99" t="s">
        <v>47</v>
      </c>
      <c r="B39" s="100">
        <v>100</v>
      </c>
      <c r="C39" s="94">
        <v>125</v>
      </c>
      <c r="D39" s="95">
        <v>100</v>
      </c>
      <c r="E39" s="96">
        <v>31.25</v>
      </c>
      <c r="F39" s="97">
        <v>30</v>
      </c>
      <c r="G39" s="21">
        <v>125</v>
      </c>
      <c r="H39" s="39">
        <v>100</v>
      </c>
      <c r="I39" s="21"/>
    </row>
    <row r="40" spans="1:9" ht="15.75">
      <c r="A40" s="99" t="s">
        <v>48</v>
      </c>
      <c r="B40" s="100">
        <v>10</v>
      </c>
      <c r="C40" s="94">
        <v>70</v>
      </c>
      <c r="D40" s="95">
        <v>10</v>
      </c>
      <c r="E40" s="96">
        <v>30</v>
      </c>
      <c r="F40" s="97">
        <v>50</v>
      </c>
      <c r="G40" s="21">
        <v>45</v>
      </c>
      <c r="H40" s="39">
        <v>200</v>
      </c>
      <c r="I40" s="21"/>
    </row>
    <row r="41" spans="1:9" ht="15.75">
      <c r="A41" s="101" t="s">
        <v>49</v>
      </c>
      <c r="B41" s="100">
        <v>0</v>
      </c>
      <c r="C41" s="94"/>
      <c r="D41" s="95"/>
      <c r="E41" s="96">
        <v>120</v>
      </c>
      <c r="F41" s="97">
        <v>0</v>
      </c>
      <c r="G41" s="21">
        <v>375</v>
      </c>
      <c r="H41" s="39">
        <v>200</v>
      </c>
      <c r="I41" s="21"/>
    </row>
    <row r="42" spans="1:9" ht="15.75">
      <c r="A42" s="99" t="s">
        <v>50</v>
      </c>
      <c r="B42" s="100">
        <v>700</v>
      </c>
      <c r="C42" s="94">
        <v>248</v>
      </c>
      <c r="D42" s="95">
        <v>700</v>
      </c>
      <c r="E42" s="96">
        <v>277</v>
      </c>
      <c r="F42" s="97" t="s">
        <v>51</v>
      </c>
      <c r="G42" s="21">
        <v>462</v>
      </c>
      <c r="H42" s="39">
        <v>400</v>
      </c>
      <c r="I42" s="21"/>
    </row>
    <row r="43" spans="1:9" ht="15.75">
      <c r="A43" s="99" t="s">
        <v>52</v>
      </c>
      <c r="B43" s="100">
        <v>0</v>
      </c>
      <c r="C43" s="94"/>
      <c r="D43" s="95"/>
      <c r="E43" s="96"/>
      <c r="F43" s="97">
        <v>0</v>
      </c>
      <c r="G43" s="21">
        <v>0</v>
      </c>
      <c r="H43" s="39">
        <v>100</v>
      </c>
      <c r="I43" s="21"/>
    </row>
    <row r="44" spans="1:9" ht="15.75">
      <c r="A44" s="99" t="s">
        <v>53</v>
      </c>
      <c r="B44" s="100">
        <v>200</v>
      </c>
      <c r="C44" s="94">
        <v>100</v>
      </c>
      <c r="D44" s="95">
        <v>200</v>
      </c>
      <c r="E44" s="96">
        <v>500</v>
      </c>
      <c r="F44" s="97">
        <v>200</v>
      </c>
      <c r="G44" s="21">
        <v>200</v>
      </c>
      <c r="H44" s="39">
        <v>500</v>
      </c>
      <c r="I44" s="21"/>
    </row>
    <row r="45" spans="1:9" ht="15.75">
      <c r="A45" s="99" t="s">
        <v>54</v>
      </c>
      <c r="B45" s="100"/>
      <c r="C45" s="94">
        <v>20</v>
      </c>
      <c r="D45" s="95"/>
      <c r="E45" s="96">
        <v>2500</v>
      </c>
      <c r="F45" s="97"/>
      <c r="G45" s="21">
        <v>871.05</v>
      </c>
      <c r="H45" s="39">
        <v>0</v>
      </c>
      <c r="I45" s="92"/>
    </row>
    <row r="46" spans="1:9" ht="15.75">
      <c r="A46" s="99" t="s">
        <v>55</v>
      </c>
      <c r="B46" s="100">
        <v>0</v>
      </c>
      <c r="C46" s="94"/>
      <c r="D46" s="95"/>
      <c r="E46" s="102"/>
      <c r="F46" s="97">
        <v>0</v>
      </c>
      <c r="G46" s="92">
        <v>0</v>
      </c>
      <c r="H46" s="39">
        <v>0</v>
      </c>
      <c r="I46" s="21"/>
    </row>
    <row r="47" spans="1:9" ht="16.5" thickBot="1">
      <c r="A47" s="103" t="s">
        <v>56</v>
      </c>
      <c r="B47" s="104">
        <v>4</v>
      </c>
      <c r="C47" s="105">
        <v>2.2200000000000002</v>
      </c>
      <c r="D47" s="95">
        <v>4</v>
      </c>
      <c r="E47" s="96">
        <v>2.63</v>
      </c>
      <c r="F47" s="97">
        <v>3</v>
      </c>
      <c r="G47" s="21">
        <v>2</v>
      </c>
      <c r="H47" s="39">
        <v>2</v>
      </c>
      <c r="I47" s="21"/>
    </row>
    <row r="48" spans="1:9" ht="16.5" thickBot="1">
      <c r="A48" s="106" t="s">
        <v>57</v>
      </c>
      <c r="B48" s="107">
        <f t="shared" ref="B48:F48" si="1">SUM(B36:B47)</f>
        <v>28158</v>
      </c>
      <c r="C48" s="108">
        <f t="shared" si="1"/>
        <v>26968.13</v>
      </c>
      <c r="D48" s="109">
        <f t="shared" si="1"/>
        <v>28158</v>
      </c>
      <c r="E48" s="110">
        <f t="shared" si="1"/>
        <v>34132.35</v>
      </c>
      <c r="F48" s="111">
        <f t="shared" si="1"/>
        <v>26963</v>
      </c>
      <c r="G48" s="112">
        <f>SUM(G36:G47)</f>
        <v>28070.05</v>
      </c>
      <c r="H48" s="113">
        <v>25552</v>
      </c>
      <c r="I48" s="112"/>
    </row>
    <row r="49" spans="1:9" ht="15.75" thickBot="1">
      <c r="A49" s="114"/>
      <c r="B49" s="115"/>
      <c r="C49" s="116"/>
      <c r="D49" s="117"/>
      <c r="E49" s="118"/>
      <c r="F49" s="119"/>
      <c r="G49" s="21"/>
      <c r="H49" s="39"/>
      <c r="I49" s="21"/>
    </row>
    <row r="50" spans="1:9" ht="16.5" thickBot="1">
      <c r="A50" s="120" t="s">
        <v>58</v>
      </c>
      <c r="B50" s="121">
        <f t="shared" ref="B50:F50" si="2">B48-B32</f>
        <v>-2681</v>
      </c>
      <c r="C50" s="122">
        <f t="shared" si="2"/>
        <v>7847.0300000000025</v>
      </c>
      <c r="D50" s="122">
        <f t="shared" si="2"/>
        <v>-5032.2099999999991</v>
      </c>
      <c r="E50" s="123">
        <f t="shared" si="2"/>
        <v>3364.3400000000038</v>
      </c>
      <c r="F50" s="122">
        <f t="shared" si="2"/>
        <v>337.79999999999927</v>
      </c>
      <c r="G50" s="124">
        <f>G48-G32</f>
        <v>4231.8300000000017</v>
      </c>
      <c r="H50" s="39">
        <v>1508.68</v>
      </c>
      <c r="I50" s="21"/>
    </row>
  </sheetData>
  <mergeCells count="4">
    <mergeCell ref="B1:C1"/>
    <mergeCell ref="D1:E1"/>
    <mergeCell ref="B34:C34"/>
    <mergeCell ref="D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Livoti</dc:creator>
  <cp:lastModifiedBy>Admin</cp:lastModifiedBy>
  <dcterms:created xsi:type="dcterms:W3CDTF">2018-12-19T04:40:51Z</dcterms:created>
  <dcterms:modified xsi:type="dcterms:W3CDTF">2018-12-20T19:10:45Z</dcterms:modified>
</cp:coreProperties>
</file>